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kumentumok\Dokumentumok\Képviselő-testületi ülések anyagai\2018.11.28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F81" i="1"/>
  <c r="F80" i="1"/>
  <c r="F79" i="1"/>
  <c r="F78" i="1" s="1"/>
  <c r="E79" i="1"/>
  <c r="E78" i="1"/>
  <c r="D78" i="1"/>
  <c r="C78" i="1"/>
  <c r="B78" i="1"/>
  <c r="F77" i="1"/>
  <c r="F76" i="1"/>
  <c r="F74" i="1"/>
  <c r="F73" i="1"/>
  <c r="F72" i="1"/>
  <c r="F71" i="1"/>
  <c r="F69" i="1" s="1"/>
  <c r="F70" i="1"/>
  <c r="E69" i="1"/>
  <c r="E82" i="1" s="1"/>
  <c r="D69" i="1"/>
  <c r="D82" i="1" s="1"/>
  <c r="C69" i="1"/>
  <c r="B69" i="1"/>
  <c r="B82" i="1" s="1"/>
  <c r="F46" i="1"/>
  <c r="F45" i="1"/>
  <c r="E43" i="1"/>
  <c r="B43" i="1"/>
  <c r="F42" i="1"/>
  <c r="F41" i="1"/>
  <c r="F40" i="1"/>
  <c r="F39" i="1"/>
  <c r="F43" i="1" s="1"/>
  <c r="F38" i="1"/>
  <c r="D36" i="1"/>
  <c r="D47" i="1" s="1"/>
  <c r="F34" i="1"/>
  <c r="F33" i="1"/>
  <c r="F32" i="1"/>
  <c r="F31" i="1"/>
  <c r="F30" i="1"/>
  <c r="F29" i="1"/>
  <c r="E29" i="1"/>
  <c r="D29" i="1"/>
  <c r="C29" i="1"/>
  <c r="B29" i="1"/>
  <c r="B28" i="1" s="1"/>
  <c r="E28" i="1"/>
  <c r="D28" i="1"/>
  <c r="C28" i="1"/>
  <c r="F28" i="1" s="1"/>
  <c r="F26" i="1"/>
  <c r="F25" i="1"/>
  <c r="F24" i="1"/>
  <c r="E24" i="1"/>
  <c r="D24" i="1"/>
  <c r="C24" i="1"/>
  <c r="B24" i="1"/>
  <c r="B23" i="1" s="1"/>
  <c r="E23" i="1"/>
  <c r="D23" i="1"/>
  <c r="C23" i="1"/>
  <c r="F23" i="1" s="1"/>
  <c r="F22" i="1"/>
  <c r="F21" i="1"/>
  <c r="E21" i="1"/>
  <c r="D21" i="1"/>
  <c r="C21" i="1"/>
  <c r="B21" i="1"/>
  <c r="F20" i="1"/>
  <c r="F19" i="1"/>
  <c r="F18" i="1"/>
  <c r="E17" i="1"/>
  <c r="E16" i="1" s="1"/>
  <c r="F16" i="1" s="1"/>
  <c r="D17" i="1"/>
  <c r="C17" i="1"/>
  <c r="B17" i="1"/>
  <c r="D16" i="1"/>
  <c r="C16" i="1"/>
  <c r="B16" i="1"/>
  <c r="F15" i="1"/>
  <c r="F14" i="1"/>
  <c r="F13" i="1"/>
  <c r="F12" i="1"/>
  <c r="F11" i="1"/>
  <c r="F10" i="1"/>
  <c r="E9" i="1"/>
  <c r="E8" i="1" s="1"/>
  <c r="D9" i="1"/>
  <c r="C9" i="1"/>
  <c r="B9" i="1"/>
  <c r="D8" i="1"/>
  <c r="C8" i="1"/>
  <c r="C36" i="1" s="1"/>
  <c r="C47" i="1" s="1"/>
  <c r="B8" i="1"/>
  <c r="E36" i="1" l="1"/>
  <c r="E47" i="1" s="1"/>
  <c r="F8" i="1"/>
  <c r="F36" i="1" s="1"/>
  <c r="F47" i="1" s="1"/>
  <c r="F82" i="1"/>
  <c r="B36" i="1"/>
  <c r="B47" i="1" s="1"/>
  <c r="F9" i="1"/>
  <c r="F17" i="1"/>
</calcChain>
</file>

<file path=xl/sharedStrings.xml><?xml version="1.0" encoding="utf-8"?>
<sst xmlns="http://schemas.openxmlformats.org/spreadsheetml/2006/main" count="73" uniqueCount="68">
  <si>
    <t>Település összevont nettósított bevételi  2018 módosított előirányzat</t>
  </si>
  <si>
    <t>1 sz melléklet</t>
  </si>
  <si>
    <t>Adatok eFt-ban</t>
  </si>
  <si>
    <t xml:space="preserve">BEVÉTELEK </t>
  </si>
  <si>
    <t>2018 módosított előirányzat</t>
  </si>
  <si>
    <t>Összesen</t>
  </si>
  <si>
    <t>2018. eredeti</t>
  </si>
  <si>
    <t>Óvoda és Alapsz Int</t>
  </si>
  <si>
    <t>Közös Hivatal</t>
  </si>
  <si>
    <t>Önkor-mányzat</t>
  </si>
  <si>
    <t>I. Saját bevételek összesen:</t>
  </si>
  <si>
    <t>1. Intézményi működési bevételek</t>
  </si>
  <si>
    <t xml:space="preserve">   1.1 Étkezési térítési díjak</t>
  </si>
  <si>
    <t xml:space="preserve">   1.2 Bérleti díjak, lakbérek</t>
  </si>
  <si>
    <t xml:space="preserve">   1.3 Kamat</t>
  </si>
  <si>
    <t xml:space="preserve">   1.4 Kiszámlázott ÁFA  </t>
  </si>
  <si>
    <t xml:space="preserve">   1.5 Egyéb bevételek</t>
  </si>
  <si>
    <t xml:space="preserve">   1.6 Freskó bérleti díj, tovább szlázott nettó </t>
  </si>
  <si>
    <t>2. Önkormányzatok sajátos működési bev.</t>
  </si>
  <si>
    <t xml:space="preserve">   2.1. Helyi adók</t>
  </si>
  <si>
    <t xml:space="preserve">      2.1.1 Idegenforgalmi adó tart. Idő</t>
  </si>
  <si>
    <t xml:space="preserve">      2.1.2 Iparűzési adó</t>
  </si>
  <si>
    <t xml:space="preserve">      2.1.3 Kommunális adó</t>
  </si>
  <si>
    <t xml:space="preserve">   2.2 Átengedett központi adók</t>
  </si>
  <si>
    <t xml:space="preserve">      2.2.1 Gépjárműadó</t>
  </si>
  <si>
    <t>II. Támogatások</t>
  </si>
  <si>
    <t>1. Önkormányzatok költségvetési tám.</t>
  </si>
  <si>
    <t xml:space="preserve">   1.1 Feladat finanszírozás</t>
  </si>
  <si>
    <t xml:space="preserve">    1.2 Egyéb működési célú  állami tám </t>
  </si>
  <si>
    <t>III. Véglegesen átvett pénzeszközök</t>
  </si>
  <si>
    <t>1. Működési célra átvett</t>
  </si>
  <si>
    <t xml:space="preserve">   1.1 MEP- től átvett</t>
  </si>
  <si>
    <t xml:space="preserve">   1.2 Munkaügyi Központtól átvett</t>
  </si>
  <si>
    <t xml:space="preserve">   1.3 Egyéb    </t>
  </si>
  <si>
    <t xml:space="preserve">                      .- társközségektől átvett </t>
  </si>
  <si>
    <t xml:space="preserve">                      .- Bodonytól előző évi</t>
  </si>
  <si>
    <t>IV. Intézményfinanszírozás</t>
  </si>
  <si>
    <t>Működési bevétel összesen:</t>
  </si>
  <si>
    <t>V. Felhalmozási bevételek</t>
  </si>
  <si>
    <t xml:space="preserve">   1.1 Kékesi- Hársfa úti vízelvezetés</t>
  </si>
  <si>
    <t xml:space="preserve">   1.2 Energetikai korszerűsítés</t>
  </si>
  <si>
    <t xml:space="preserve">   1.3 Mg. gép beszerzés</t>
  </si>
  <si>
    <t xml:space="preserve">   1.4 Traktor értékesítés ( MTZ )</t>
  </si>
  <si>
    <t xml:space="preserve"> 2. Felhalmozási célú állami támogatás- Ifjúság út, könytári t</t>
  </si>
  <si>
    <t>Felhalmozási bevételek összesen</t>
  </si>
  <si>
    <t>IX. Finanszírozási bevételek</t>
  </si>
  <si>
    <t xml:space="preserve">ÉRV által átadott szerződés szerint </t>
  </si>
  <si>
    <t>Pénzforgalom nélküli bev /pénzmaradvány/</t>
  </si>
  <si>
    <t>BEVÉTELEK ÖSSZESEN:</t>
  </si>
  <si>
    <t>Település összevont nettósított módosított előirányzata  2018</t>
  </si>
  <si>
    <t>2/a sz melléklet</t>
  </si>
  <si>
    <t>Adatok e Ft-ban</t>
  </si>
  <si>
    <t>Megnevezés</t>
  </si>
  <si>
    <t>Önkormány-zat</t>
  </si>
  <si>
    <t>I.Működési kiadások</t>
  </si>
  <si>
    <t>Személyi juttatások összesen</t>
  </si>
  <si>
    <t>Szociális hozzájárulási adó és egyéb járulékok</t>
  </si>
  <si>
    <t>Dologi kiadások+ egyéb folyó kiadások</t>
  </si>
  <si>
    <t>Működési célú pénzeszköz átadás</t>
  </si>
  <si>
    <t>Szociálpolitikai kiadások</t>
  </si>
  <si>
    <t>Intézmény finanszírozás</t>
  </si>
  <si>
    <t>Elvonások befizetések ( állami tám. visszafizetés )</t>
  </si>
  <si>
    <t>2018. évi megelőlegezett állami visszakönyvelése</t>
  </si>
  <si>
    <t>II. Felhalmozási kiadások</t>
  </si>
  <si>
    <t>Beruházások</t>
  </si>
  <si>
    <t>Felújítások</t>
  </si>
  <si>
    <t>III. Tartalékok</t>
  </si>
  <si>
    <t>Kiadások összesen: I+II+III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</si>
</sst>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mmm\ d/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i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3" fontId="0" fillId="0" borderId="0" xfId="0" applyNumberFormat="1"/>
    <xf numFmtId="3" fontId="2" fillId="0" borderId="3" xfId="0" applyNumberFormat="1" applyFont="1" applyBorder="1"/>
    <xf numFmtId="3" fontId="2" fillId="0" borderId="9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4" xfId="0" applyNumberFormat="1" applyFont="1" applyBorder="1"/>
    <xf numFmtId="3" fontId="0" fillId="0" borderId="15" xfId="0" applyNumberFormat="1" applyBorder="1"/>
    <xf numFmtId="3" fontId="0" fillId="0" borderId="16" xfId="0" applyNumberFormat="1" applyBorder="1"/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3" fontId="5" fillId="0" borderId="19" xfId="0" applyNumberFormat="1" applyFont="1" applyBorder="1"/>
    <xf numFmtId="164" fontId="4" fillId="0" borderId="20" xfId="0" applyNumberFormat="1" applyFont="1" applyFill="1" applyBorder="1"/>
    <xf numFmtId="164" fontId="4" fillId="0" borderId="21" xfId="0" applyNumberFormat="1" applyFont="1" applyFill="1" applyBorder="1"/>
    <xf numFmtId="3" fontId="0" fillId="0" borderId="16" xfId="0" applyNumberFormat="1" applyFill="1" applyBorder="1"/>
    <xf numFmtId="3" fontId="3" fillId="0" borderId="19" xfId="0" applyNumberFormat="1" applyFont="1" applyBorder="1"/>
    <xf numFmtId="164" fontId="4" fillId="0" borderId="22" xfId="0" applyNumberFormat="1" applyFont="1" applyFill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9" xfId="0" applyNumberFormat="1" applyFont="1" applyBorder="1"/>
    <xf numFmtId="3" fontId="3" fillId="0" borderId="23" xfId="0" applyNumberFormat="1" applyFont="1" applyBorder="1"/>
    <xf numFmtId="3" fontId="6" fillId="0" borderId="15" xfId="0" applyNumberFormat="1" applyFont="1" applyBorder="1"/>
    <xf numFmtId="3" fontId="2" fillId="0" borderId="16" xfId="0" applyNumberFormat="1" applyFont="1" applyFill="1" applyBorder="1"/>
    <xf numFmtId="3" fontId="5" fillId="0" borderId="15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5" xfId="0" applyNumberFormat="1" applyFill="1" applyBorder="1"/>
    <xf numFmtId="3" fontId="0" fillId="0" borderId="26" xfId="0" applyNumberFormat="1" applyBorder="1"/>
    <xf numFmtId="3" fontId="2" fillId="0" borderId="27" xfId="0" applyNumberFormat="1" applyFont="1" applyBorder="1"/>
    <xf numFmtId="3" fontId="2" fillId="0" borderId="28" xfId="0" applyNumberFormat="1" applyFont="1" applyBorder="1"/>
    <xf numFmtId="3" fontId="2" fillId="0" borderId="28" xfId="0" applyNumberFormat="1" applyFont="1" applyFill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3" fontId="2" fillId="0" borderId="31" xfId="0" applyNumberFormat="1" applyFont="1" applyFill="1" applyBorder="1"/>
    <xf numFmtId="3" fontId="2" fillId="0" borderId="32" xfId="0" applyNumberFormat="1" applyFont="1" applyBorder="1"/>
    <xf numFmtId="0" fontId="4" fillId="0" borderId="33" xfId="0" applyFont="1" applyFill="1" applyBorder="1"/>
    <xf numFmtId="3" fontId="5" fillId="0" borderId="16" xfId="0" applyNumberFormat="1" applyFont="1" applyFill="1" applyBorder="1"/>
    <xf numFmtId="3" fontId="5" fillId="0" borderId="34" xfId="0" applyNumberFormat="1" applyFont="1" applyBorder="1"/>
    <xf numFmtId="165" fontId="7" fillId="0" borderId="33" xfId="0" applyNumberFormat="1" applyFont="1" applyFill="1" applyBorder="1"/>
    <xf numFmtId="3" fontId="5" fillId="0" borderId="31" xfId="0" applyNumberFormat="1" applyFont="1" applyFill="1" applyBorder="1"/>
    <xf numFmtId="3" fontId="2" fillId="0" borderId="35" xfId="0" applyNumberFormat="1" applyFont="1" applyBorder="1"/>
    <xf numFmtId="3" fontId="0" fillId="0" borderId="34" xfId="0" applyNumberFormat="1" applyBorder="1"/>
    <xf numFmtId="3" fontId="2" fillId="0" borderId="36" xfId="0" applyNumberFormat="1" applyFont="1" applyBorder="1"/>
    <xf numFmtId="0" fontId="0" fillId="0" borderId="0" xfId="0" applyFill="1"/>
    <xf numFmtId="0" fontId="2" fillId="0" borderId="27" xfId="0" applyFont="1" applyBorder="1"/>
    <xf numFmtId="3" fontId="2" fillId="0" borderId="40" xfId="0" applyNumberFormat="1" applyFont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wrapText="1"/>
    </xf>
    <xf numFmtId="0" fontId="9" fillId="0" borderId="12" xfId="0" applyFont="1" applyBorder="1"/>
    <xf numFmtId="3" fontId="9" fillId="0" borderId="42" xfId="0" applyNumberFormat="1" applyFont="1" applyFill="1" applyBorder="1"/>
    <xf numFmtId="0" fontId="5" fillId="0" borderId="12" xfId="0" applyFont="1" applyBorder="1"/>
    <xf numFmtId="3" fontId="3" fillId="0" borderId="14" xfId="0" applyNumberFormat="1" applyFont="1" applyFill="1" applyBorder="1"/>
    <xf numFmtId="3" fontId="0" fillId="0" borderId="14" xfId="0" applyNumberFormat="1" applyFill="1" applyBorder="1"/>
    <xf numFmtId="0" fontId="0" fillId="0" borderId="15" xfId="0" applyBorder="1"/>
    <xf numFmtId="3" fontId="0" fillId="0" borderId="34" xfId="0" applyNumberFormat="1" applyFill="1" applyBorder="1"/>
    <xf numFmtId="0" fontId="5" fillId="0" borderId="15" xfId="0" applyFont="1" applyBorder="1"/>
    <xf numFmtId="3" fontId="0" fillId="0" borderId="43" xfId="0" applyNumberFormat="1" applyFill="1" applyBorder="1"/>
    <xf numFmtId="3" fontId="9" fillId="0" borderId="43" xfId="0" applyNumberFormat="1" applyFont="1" applyFill="1" applyBorder="1"/>
    <xf numFmtId="0" fontId="9" fillId="0" borderId="15" xfId="0" applyFont="1" applyBorder="1"/>
    <xf numFmtId="3" fontId="9" fillId="0" borderId="34" xfId="0" applyNumberFormat="1" applyFont="1" applyFill="1" applyBorder="1"/>
    <xf numFmtId="3" fontId="5" fillId="0" borderId="34" xfId="0" applyNumberFormat="1" applyFont="1" applyFill="1" applyBorder="1"/>
    <xf numFmtId="0" fontId="9" fillId="0" borderId="30" xfId="0" applyFont="1" applyBorder="1"/>
    <xf numFmtId="3" fontId="9" fillId="0" borderId="35" xfId="0" applyNumberFormat="1" applyFont="1" applyFill="1" applyBorder="1"/>
    <xf numFmtId="3" fontId="2" fillId="0" borderId="14" xfId="0" applyNumberFormat="1" applyFont="1" applyFill="1" applyBorder="1"/>
    <xf numFmtId="3" fontId="2" fillId="0" borderId="36" xfId="0" applyNumberFormat="1" applyFont="1" applyFill="1" applyBorder="1"/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right"/>
    </xf>
    <xf numFmtId="3" fontId="2" fillId="0" borderId="2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C7" sqref="C7"/>
    </sheetView>
  </sheetViews>
  <sheetFormatPr defaultRowHeight="15" x14ac:dyDescent="0.25"/>
  <cols>
    <col min="1" max="1" width="42.5703125" customWidth="1"/>
    <col min="3" max="3" width="9.85546875" customWidth="1"/>
    <col min="6" max="6" width="11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76" t="s">
        <v>0</v>
      </c>
      <c r="B2" s="76"/>
      <c r="C2" s="76"/>
      <c r="D2" s="76"/>
      <c r="E2" s="76"/>
      <c r="F2" s="76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71" t="s">
        <v>1</v>
      </c>
      <c r="F4" s="71"/>
    </row>
    <row r="5" spans="1:6" ht="15.75" thickBot="1" x14ac:dyDescent="0.3">
      <c r="A5" s="1"/>
      <c r="B5" s="1"/>
      <c r="C5" s="1"/>
      <c r="D5" s="1"/>
      <c r="E5" s="77" t="s">
        <v>2</v>
      </c>
      <c r="F5" s="77"/>
    </row>
    <row r="6" spans="1:6" x14ac:dyDescent="0.25">
      <c r="A6" s="78" t="s">
        <v>3</v>
      </c>
      <c r="B6" s="2"/>
      <c r="C6" s="80" t="s">
        <v>4</v>
      </c>
      <c r="D6" s="81"/>
      <c r="E6" s="82"/>
      <c r="F6" s="83" t="s">
        <v>5</v>
      </c>
    </row>
    <row r="7" spans="1:6" ht="37.5" customHeight="1" thickBot="1" x14ac:dyDescent="0.3">
      <c r="A7" s="79"/>
      <c r="B7" s="3" t="s">
        <v>6</v>
      </c>
      <c r="C7" s="4" t="s">
        <v>7</v>
      </c>
      <c r="D7" s="4" t="s">
        <v>8</v>
      </c>
      <c r="E7" s="4" t="s">
        <v>9</v>
      </c>
      <c r="F7" s="84"/>
    </row>
    <row r="8" spans="1:6" x14ac:dyDescent="0.25">
      <c r="A8" s="5" t="s">
        <v>10</v>
      </c>
      <c r="B8" s="6">
        <f>B9+B16</f>
        <v>68849</v>
      </c>
      <c r="C8" s="6">
        <f>C9+C16</f>
        <v>12639</v>
      </c>
      <c r="D8" s="6">
        <f>D9+D16</f>
        <v>300</v>
      </c>
      <c r="E8" s="6">
        <f>E9+E16</f>
        <v>57270</v>
      </c>
      <c r="F8" s="7">
        <f>SUM(C8:E8)</f>
        <v>70209</v>
      </c>
    </row>
    <row r="9" spans="1:6" x14ac:dyDescent="0.25">
      <c r="A9" s="8" t="s">
        <v>11</v>
      </c>
      <c r="B9" s="9">
        <f>SUM(B10:B15)</f>
        <v>18849</v>
      </c>
      <c r="C9" s="9">
        <f>SUM(C10:C15)</f>
        <v>12639</v>
      </c>
      <c r="D9" s="9">
        <f>SUM(D10:D15)</f>
        <v>300</v>
      </c>
      <c r="E9" s="9">
        <f>SUM(E10:E15)</f>
        <v>7270</v>
      </c>
      <c r="F9" s="10">
        <f t="shared" ref="F9:F34" si="0">SUM(C9:E9)</f>
        <v>20209</v>
      </c>
    </row>
    <row r="10" spans="1:6" x14ac:dyDescent="0.25">
      <c r="A10" s="11" t="s">
        <v>12</v>
      </c>
      <c r="B10" s="12">
        <v>9675</v>
      </c>
      <c r="C10" s="13">
        <v>9675</v>
      </c>
      <c r="D10" s="14"/>
      <c r="E10" s="14"/>
      <c r="F10" s="15">
        <f t="shared" si="0"/>
        <v>9675</v>
      </c>
    </row>
    <row r="11" spans="1:6" x14ac:dyDescent="0.25">
      <c r="A11" s="11" t="s">
        <v>13</v>
      </c>
      <c r="B11" s="12">
        <v>3173</v>
      </c>
      <c r="C11" s="13"/>
      <c r="D11" s="16"/>
      <c r="E11" s="16">
        <v>3173</v>
      </c>
      <c r="F11" s="15">
        <f t="shared" si="0"/>
        <v>3173</v>
      </c>
    </row>
    <row r="12" spans="1:6" x14ac:dyDescent="0.25">
      <c r="A12" s="11" t="s">
        <v>14</v>
      </c>
      <c r="B12" s="12">
        <v>75</v>
      </c>
      <c r="C12" s="13"/>
      <c r="D12" s="16"/>
      <c r="E12" s="16">
        <v>75</v>
      </c>
      <c r="F12" s="15">
        <f t="shared" si="0"/>
        <v>75</v>
      </c>
    </row>
    <row r="13" spans="1:6" x14ac:dyDescent="0.25">
      <c r="A13" s="11" t="s">
        <v>15</v>
      </c>
      <c r="B13" s="12">
        <v>2716</v>
      </c>
      <c r="C13" s="13">
        <v>2634</v>
      </c>
      <c r="D13" s="16"/>
      <c r="E13" s="16">
        <v>542</v>
      </c>
      <c r="F13" s="15">
        <f t="shared" si="0"/>
        <v>3176</v>
      </c>
    </row>
    <row r="14" spans="1:6" x14ac:dyDescent="0.25">
      <c r="A14" s="11" t="s">
        <v>16</v>
      </c>
      <c r="B14" s="12">
        <v>2310</v>
      </c>
      <c r="C14" s="13">
        <v>330</v>
      </c>
      <c r="D14" s="16">
        <v>300</v>
      </c>
      <c r="E14" s="16">
        <v>2580</v>
      </c>
      <c r="F14" s="15">
        <f t="shared" si="0"/>
        <v>3210</v>
      </c>
    </row>
    <row r="15" spans="1:6" x14ac:dyDescent="0.25">
      <c r="A15" s="11" t="s">
        <v>17</v>
      </c>
      <c r="B15" s="12">
        <v>900</v>
      </c>
      <c r="C15" s="13"/>
      <c r="D15" s="17"/>
      <c r="E15" s="17">
        <v>900</v>
      </c>
      <c r="F15" s="15">
        <f t="shared" si="0"/>
        <v>900</v>
      </c>
    </row>
    <row r="16" spans="1:6" x14ac:dyDescent="0.25">
      <c r="A16" s="8" t="s">
        <v>18</v>
      </c>
      <c r="B16" s="9">
        <f>B17+B21</f>
        <v>50000</v>
      </c>
      <c r="C16" s="9">
        <f>C17+C21</f>
        <v>0</v>
      </c>
      <c r="D16" s="9">
        <f>D17+D21</f>
        <v>0</v>
      </c>
      <c r="E16" s="9">
        <f>E17+E21</f>
        <v>50000</v>
      </c>
      <c r="F16" s="7">
        <f t="shared" si="0"/>
        <v>50000</v>
      </c>
    </row>
    <row r="17" spans="1:6" x14ac:dyDescent="0.25">
      <c r="A17" s="11" t="s">
        <v>19</v>
      </c>
      <c r="B17" s="18">
        <f>SUM(B18:B20)</f>
        <v>46000</v>
      </c>
      <c r="C17" s="18">
        <f>SUM(C18:C20)</f>
        <v>0</v>
      </c>
      <c r="D17" s="18">
        <f>SUM(D18:D20)</f>
        <v>0</v>
      </c>
      <c r="E17" s="18">
        <f>SUM(E18:E20)</f>
        <v>46000</v>
      </c>
      <c r="F17" s="19">
        <f t="shared" si="0"/>
        <v>46000</v>
      </c>
    </row>
    <row r="18" spans="1:6" x14ac:dyDescent="0.25">
      <c r="A18" s="11" t="s">
        <v>20</v>
      </c>
      <c r="B18" s="12">
        <v>21500</v>
      </c>
      <c r="C18" s="12"/>
      <c r="D18" s="12"/>
      <c r="E18" s="20">
        <v>21500</v>
      </c>
      <c r="F18" s="15">
        <f t="shared" si="0"/>
        <v>21500</v>
      </c>
    </row>
    <row r="19" spans="1:6" x14ac:dyDescent="0.25">
      <c r="A19" s="11" t="s">
        <v>21</v>
      </c>
      <c r="B19" s="12">
        <v>21000</v>
      </c>
      <c r="C19" s="12"/>
      <c r="D19" s="12"/>
      <c r="E19" s="20">
        <v>21000</v>
      </c>
      <c r="F19" s="15">
        <f t="shared" si="0"/>
        <v>21000</v>
      </c>
    </row>
    <row r="20" spans="1:6" x14ac:dyDescent="0.25">
      <c r="A20" s="11" t="s">
        <v>22</v>
      </c>
      <c r="B20" s="12">
        <v>3500</v>
      </c>
      <c r="C20" s="12"/>
      <c r="D20" s="12"/>
      <c r="E20" s="20">
        <v>3500</v>
      </c>
      <c r="F20" s="15">
        <f t="shared" si="0"/>
        <v>3500</v>
      </c>
    </row>
    <row r="21" spans="1:6" x14ac:dyDescent="0.25">
      <c r="A21" s="11" t="s">
        <v>23</v>
      </c>
      <c r="B21" s="12">
        <f>B22</f>
        <v>4000</v>
      </c>
      <c r="C21" s="12">
        <f>C22</f>
        <v>0</v>
      </c>
      <c r="D21" s="12">
        <f>D22</f>
        <v>0</v>
      </c>
      <c r="E21" s="12">
        <f>E22</f>
        <v>4000</v>
      </c>
      <c r="F21" s="15">
        <f>F22</f>
        <v>4000</v>
      </c>
    </row>
    <row r="22" spans="1:6" x14ac:dyDescent="0.25">
      <c r="A22" s="11" t="s">
        <v>24</v>
      </c>
      <c r="B22" s="12">
        <v>4000</v>
      </c>
      <c r="C22" s="12"/>
      <c r="D22" s="12"/>
      <c r="E22" s="18">
        <v>4000</v>
      </c>
      <c r="F22" s="15">
        <f t="shared" si="0"/>
        <v>4000</v>
      </c>
    </row>
    <row r="23" spans="1:6" x14ac:dyDescent="0.25">
      <c r="A23" s="21" t="s">
        <v>25</v>
      </c>
      <c r="B23" s="22">
        <f>B24</f>
        <v>190546</v>
      </c>
      <c r="C23" s="22">
        <f>C24</f>
        <v>0</v>
      </c>
      <c r="D23" s="22">
        <f>D24</f>
        <v>0</v>
      </c>
      <c r="E23" s="22">
        <f>E24</f>
        <v>200444</v>
      </c>
      <c r="F23" s="23">
        <f t="shared" si="0"/>
        <v>200444</v>
      </c>
    </row>
    <row r="24" spans="1:6" x14ac:dyDescent="0.25">
      <c r="A24" s="11" t="s">
        <v>26</v>
      </c>
      <c r="B24" s="24">
        <f>B25+B26+B27</f>
        <v>190546</v>
      </c>
      <c r="C24" s="9">
        <f>C25+C26+C27</f>
        <v>0</v>
      </c>
      <c r="D24" s="9">
        <f>D25+D26+D27</f>
        <v>0</v>
      </c>
      <c r="E24" s="9">
        <f>E25+E26+E27</f>
        <v>200444</v>
      </c>
      <c r="F24" s="19">
        <f>SUM(C24:E24)</f>
        <v>200444</v>
      </c>
    </row>
    <row r="25" spans="1:6" x14ac:dyDescent="0.25">
      <c r="A25" s="11" t="s">
        <v>27</v>
      </c>
      <c r="B25" s="12">
        <v>190546</v>
      </c>
      <c r="C25" s="12"/>
      <c r="D25" s="12"/>
      <c r="E25" s="18">
        <v>192545</v>
      </c>
      <c r="F25" s="15">
        <f t="shared" si="0"/>
        <v>192545</v>
      </c>
    </row>
    <row r="26" spans="1:6" x14ac:dyDescent="0.25">
      <c r="A26" s="11" t="s">
        <v>28</v>
      </c>
      <c r="B26" s="12"/>
      <c r="C26" s="12"/>
      <c r="D26" s="12"/>
      <c r="E26" s="18">
        <v>7899</v>
      </c>
      <c r="F26" s="15">
        <f t="shared" si="0"/>
        <v>7899</v>
      </c>
    </row>
    <row r="27" spans="1:6" x14ac:dyDescent="0.25">
      <c r="A27" s="25"/>
      <c r="B27" s="12"/>
      <c r="C27" s="12"/>
      <c r="D27" s="12"/>
      <c r="E27" s="18"/>
      <c r="F27" s="15"/>
    </row>
    <row r="28" spans="1:6" x14ac:dyDescent="0.25">
      <c r="A28" s="21" t="s">
        <v>29</v>
      </c>
      <c r="B28" s="22">
        <f>B29</f>
        <v>39417</v>
      </c>
      <c r="C28" s="22">
        <f>C29</f>
        <v>0</v>
      </c>
      <c r="D28" s="22">
        <f>D29</f>
        <v>1630</v>
      </c>
      <c r="E28" s="26">
        <f>E29</f>
        <v>44417</v>
      </c>
      <c r="F28" s="23">
        <f t="shared" si="0"/>
        <v>46047</v>
      </c>
    </row>
    <row r="29" spans="1:6" x14ac:dyDescent="0.25">
      <c r="A29" s="8" t="s">
        <v>30</v>
      </c>
      <c r="B29" s="9">
        <f>SUM(B30:B34)</f>
        <v>39417</v>
      </c>
      <c r="C29" s="9">
        <f>SUM(C30:C34)</f>
        <v>0</v>
      </c>
      <c r="D29" s="9">
        <f>SUM(D30:D34)</f>
        <v>1630</v>
      </c>
      <c r="E29" s="9">
        <f>SUM(E30:E34)</f>
        <v>44417</v>
      </c>
      <c r="F29" s="19">
        <f t="shared" si="0"/>
        <v>46047</v>
      </c>
    </row>
    <row r="30" spans="1:6" x14ac:dyDescent="0.25">
      <c r="A30" s="11" t="s">
        <v>31</v>
      </c>
      <c r="B30" s="12">
        <v>5690</v>
      </c>
      <c r="C30" s="12"/>
      <c r="D30" s="12"/>
      <c r="E30" s="20">
        <v>5690</v>
      </c>
      <c r="F30" s="15">
        <f t="shared" si="0"/>
        <v>5690</v>
      </c>
    </row>
    <row r="31" spans="1:6" x14ac:dyDescent="0.25">
      <c r="A31" s="11" t="s">
        <v>32</v>
      </c>
      <c r="B31" s="12">
        <v>21361</v>
      </c>
      <c r="C31" s="12"/>
      <c r="D31" s="12"/>
      <c r="E31" s="20">
        <v>26361</v>
      </c>
      <c r="F31" s="15">
        <f t="shared" si="0"/>
        <v>26361</v>
      </c>
    </row>
    <row r="32" spans="1:6" x14ac:dyDescent="0.25">
      <c r="A32" s="27" t="s">
        <v>33</v>
      </c>
      <c r="B32" s="12"/>
      <c r="C32" s="12"/>
      <c r="D32" s="12">
        <v>1630</v>
      </c>
      <c r="E32" s="18"/>
      <c r="F32" s="15">
        <f t="shared" si="0"/>
        <v>1630</v>
      </c>
    </row>
    <row r="33" spans="1:6" x14ac:dyDescent="0.25">
      <c r="A33" s="11" t="s">
        <v>34</v>
      </c>
      <c r="B33" s="12">
        <v>8596</v>
      </c>
      <c r="C33" s="12"/>
      <c r="D33" s="12"/>
      <c r="E33" s="18">
        <v>8596</v>
      </c>
      <c r="F33" s="15">
        <f t="shared" si="0"/>
        <v>8596</v>
      </c>
    </row>
    <row r="34" spans="1:6" x14ac:dyDescent="0.25">
      <c r="A34" s="27" t="s">
        <v>35</v>
      </c>
      <c r="B34" s="12">
        <v>3770</v>
      </c>
      <c r="C34" s="12"/>
      <c r="D34" s="12"/>
      <c r="E34" s="18">
        <v>3770</v>
      </c>
      <c r="F34" s="15">
        <f t="shared" si="0"/>
        <v>3770</v>
      </c>
    </row>
    <row r="35" spans="1:6" ht="15.75" thickBot="1" x14ac:dyDescent="0.3">
      <c r="A35" s="28" t="s">
        <v>36</v>
      </c>
      <c r="B35" s="29"/>
      <c r="C35" s="29">
        <v>106680</v>
      </c>
      <c r="D35" s="29">
        <v>51063</v>
      </c>
      <c r="E35" s="30"/>
      <c r="F35" s="31"/>
    </row>
    <row r="36" spans="1:6" ht="15.75" thickBot="1" x14ac:dyDescent="0.3">
      <c r="A36" s="32" t="s">
        <v>37</v>
      </c>
      <c r="B36" s="33">
        <f>B8+B23+B28+B35</f>
        <v>298812</v>
      </c>
      <c r="C36" s="33">
        <f>C8+C23+C28+C35</f>
        <v>119319</v>
      </c>
      <c r="D36" s="33">
        <f>D8+D23+D28+D35</f>
        <v>52993</v>
      </c>
      <c r="E36" s="34">
        <f>E8+E23+E28+E35</f>
        <v>302131</v>
      </c>
      <c r="F36" s="35">
        <f>F8+F23+F28</f>
        <v>316700</v>
      </c>
    </row>
    <row r="37" spans="1:6" x14ac:dyDescent="0.25">
      <c r="A37" s="36" t="s">
        <v>38</v>
      </c>
      <c r="B37" s="37"/>
      <c r="C37" s="37"/>
      <c r="D37" s="37"/>
      <c r="E37" s="38"/>
      <c r="F37" s="39"/>
    </row>
    <row r="38" spans="1:6" x14ac:dyDescent="0.25">
      <c r="A38" s="40" t="s">
        <v>39</v>
      </c>
      <c r="B38" s="12">
        <v>119887</v>
      </c>
      <c r="C38" s="22"/>
      <c r="D38" s="22"/>
      <c r="E38" s="41">
        <v>119887</v>
      </c>
      <c r="F38" s="42">
        <f>SUM(E38)</f>
        <v>119887</v>
      </c>
    </row>
    <row r="39" spans="1:6" x14ac:dyDescent="0.25">
      <c r="A39" s="40" t="s">
        <v>40</v>
      </c>
      <c r="B39" s="12">
        <v>47143</v>
      </c>
      <c r="C39" s="22"/>
      <c r="D39" s="22"/>
      <c r="E39" s="41">
        <v>47143</v>
      </c>
      <c r="F39" s="42">
        <f>SUM(E39)</f>
        <v>47143</v>
      </c>
    </row>
    <row r="40" spans="1:6" x14ac:dyDescent="0.25">
      <c r="A40" s="40" t="s">
        <v>41</v>
      </c>
      <c r="B40" s="12">
        <v>9350</v>
      </c>
      <c r="C40" s="22"/>
      <c r="D40" s="22"/>
      <c r="E40" s="41">
        <v>9350</v>
      </c>
      <c r="F40" s="42">
        <f>SUM(E40)</f>
        <v>9350</v>
      </c>
    </row>
    <row r="41" spans="1:6" x14ac:dyDescent="0.25">
      <c r="A41" s="40" t="s">
        <v>42</v>
      </c>
      <c r="B41" s="12"/>
      <c r="C41" s="22"/>
      <c r="D41" s="22"/>
      <c r="E41" s="41">
        <v>1730</v>
      </c>
      <c r="F41" s="42">
        <f>SUM(E41)</f>
        <v>1730</v>
      </c>
    </row>
    <row r="42" spans="1:6" ht="15.75" thickBot="1" x14ac:dyDescent="0.3">
      <c r="A42" s="43" t="s">
        <v>43</v>
      </c>
      <c r="B42" s="12">
        <v>13089</v>
      </c>
      <c r="C42" s="37"/>
      <c r="D42" s="37"/>
      <c r="E42" s="44">
        <v>13293</v>
      </c>
      <c r="F42" s="42">
        <f>SUM(E42)</f>
        <v>13293</v>
      </c>
    </row>
    <row r="43" spans="1:6" ht="15.75" thickBot="1" x14ac:dyDescent="0.3">
      <c r="A43" s="32" t="s">
        <v>44</v>
      </c>
      <c r="B43" s="33">
        <f>SUM(B38:B42)</f>
        <v>189469</v>
      </c>
      <c r="C43" s="33"/>
      <c r="D43" s="33"/>
      <c r="E43" s="34">
        <f>SUM(E38:E42)</f>
        <v>191403</v>
      </c>
      <c r="F43" s="35">
        <f>SUM(F38:F42)</f>
        <v>191403</v>
      </c>
    </row>
    <row r="44" spans="1:6" x14ac:dyDescent="0.25">
      <c r="A44" s="36" t="s">
        <v>45</v>
      </c>
      <c r="B44" s="37"/>
      <c r="C44" s="37"/>
      <c r="D44" s="37"/>
      <c r="E44" s="38"/>
      <c r="F44" s="45"/>
    </row>
    <row r="45" spans="1:6" x14ac:dyDescent="0.25">
      <c r="A45" s="11" t="s">
        <v>46</v>
      </c>
      <c r="B45" s="12">
        <v>3000</v>
      </c>
      <c r="C45" s="12"/>
      <c r="D45" s="12"/>
      <c r="E45" s="18">
        <v>3000</v>
      </c>
      <c r="F45" s="46">
        <f>SUM(E45)</f>
        <v>3000</v>
      </c>
    </row>
    <row r="46" spans="1:6" ht="15.75" thickBot="1" x14ac:dyDescent="0.3">
      <c r="A46" s="28" t="s">
        <v>47</v>
      </c>
      <c r="B46" s="29">
        <v>32000</v>
      </c>
      <c r="C46" s="29">
        <v>881</v>
      </c>
      <c r="D46" s="29">
        <v>422</v>
      </c>
      <c r="E46" s="29">
        <v>27653</v>
      </c>
      <c r="F46" s="46">
        <f>SUM(C46:E46)</f>
        <v>28956</v>
      </c>
    </row>
    <row r="47" spans="1:6" ht="15.75" thickBot="1" x14ac:dyDescent="0.3">
      <c r="A47" s="32" t="s">
        <v>48</v>
      </c>
      <c r="B47" s="33">
        <f>B36+B45+B46+B43</f>
        <v>523281</v>
      </c>
      <c r="C47" s="33">
        <f>C36+C45+C46</f>
        <v>120200</v>
      </c>
      <c r="D47" s="33">
        <f>D36+D45+D46</f>
        <v>53415</v>
      </c>
      <c r="E47" s="33">
        <f>E36+E45+E46+E43</f>
        <v>524187</v>
      </c>
      <c r="F47" s="47">
        <f>F36+F45+F46+F43</f>
        <v>540059</v>
      </c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70" t="s">
        <v>49</v>
      </c>
      <c r="B61" s="70"/>
      <c r="C61" s="70"/>
      <c r="D61" s="70"/>
      <c r="E61" s="70"/>
      <c r="F61" s="70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71" t="s">
        <v>50</v>
      </c>
      <c r="F63" s="71"/>
    </row>
    <row r="64" spans="1:6" x14ac:dyDescent="0.25">
      <c r="A64" s="1"/>
      <c r="B64" s="1"/>
      <c r="C64" s="1"/>
      <c r="D64" s="1"/>
      <c r="E64" s="72" t="s">
        <v>51</v>
      </c>
      <c r="F64" s="72"/>
    </row>
    <row r="65" spans="1:6" x14ac:dyDescent="0.25">
      <c r="A65" s="1"/>
      <c r="B65" s="1"/>
      <c r="C65" s="1"/>
      <c r="D65" s="1"/>
      <c r="E65" s="1"/>
      <c r="F65" s="1"/>
    </row>
    <row r="66" spans="1:6" ht="15.75" thickBot="1" x14ac:dyDescent="0.3">
      <c r="A66" s="1"/>
      <c r="B66" s="1"/>
      <c r="C66" s="1"/>
      <c r="D66" s="1"/>
      <c r="E66" s="1"/>
      <c r="F66" s="1"/>
    </row>
    <row r="67" spans="1:6" ht="15.75" thickBot="1" x14ac:dyDescent="0.3">
      <c r="B67" s="48"/>
      <c r="C67" s="73" t="s">
        <v>4</v>
      </c>
      <c r="D67" s="74"/>
      <c r="E67" s="74"/>
      <c r="F67" s="75"/>
    </row>
    <row r="68" spans="1:6" ht="27" thickBot="1" x14ac:dyDescent="0.3">
      <c r="A68" s="49" t="s">
        <v>52</v>
      </c>
      <c r="B68" s="50" t="s">
        <v>6</v>
      </c>
      <c r="C68" s="51" t="s">
        <v>7</v>
      </c>
      <c r="D68" s="51" t="s">
        <v>8</v>
      </c>
      <c r="E68" s="52" t="s">
        <v>53</v>
      </c>
      <c r="F68" s="51" t="s">
        <v>5</v>
      </c>
    </row>
    <row r="69" spans="1:6" x14ac:dyDescent="0.25">
      <c r="A69" s="53" t="s">
        <v>54</v>
      </c>
      <c r="B69" s="54">
        <f>SUM(B70:B77)</f>
        <v>297564</v>
      </c>
      <c r="C69" s="54">
        <f>SUM(C70:C77)</f>
        <v>120200</v>
      </c>
      <c r="D69" s="54">
        <f>SUM(D70:D77)</f>
        <v>53415</v>
      </c>
      <c r="E69" s="54">
        <f>SUM(E70:E77)</f>
        <v>307376</v>
      </c>
      <c r="F69" s="54">
        <f>SUM(F70:F77)</f>
        <v>323248</v>
      </c>
    </row>
    <row r="70" spans="1:6" x14ac:dyDescent="0.25">
      <c r="A70" s="55" t="s">
        <v>55</v>
      </c>
      <c r="B70" s="56">
        <v>154515</v>
      </c>
      <c r="C70" s="56">
        <v>75573</v>
      </c>
      <c r="D70" s="56">
        <v>37425</v>
      </c>
      <c r="E70" s="56">
        <v>51108</v>
      </c>
      <c r="F70" s="57">
        <f t="shared" ref="F70:F77" si="1">SUM(C70:E70)</f>
        <v>164106</v>
      </c>
    </row>
    <row r="71" spans="1:6" x14ac:dyDescent="0.25">
      <c r="A71" s="55" t="s">
        <v>56</v>
      </c>
      <c r="B71" s="57">
        <v>28488</v>
      </c>
      <c r="C71" s="57">
        <v>15291</v>
      </c>
      <c r="D71" s="57">
        <v>7339</v>
      </c>
      <c r="E71" s="57">
        <v>7049</v>
      </c>
      <c r="F71" s="57">
        <f t="shared" si="1"/>
        <v>29679</v>
      </c>
    </row>
    <row r="72" spans="1:6" x14ac:dyDescent="0.25">
      <c r="A72" s="58" t="s">
        <v>57</v>
      </c>
      <c r="B72" s="59">
        <v>95966</v>
      </c>
      <c r="C72" s="59">
        <v>29336</v>
      </c>
      <c r="D72" s="59">
        <v>8651</v>
      </c>
      <c r="E72" s="59">
        <v>66958</v>
      </c>
      <c r="F72" s="57">
        <f t="shared" si="1"/>
        <v>104945</v>
      </c>
    </row>
    <row r="73" spans="1:6" x14ac:dyDescent="0.25">
      <c r="A73" s="58" t="s">
        <v>58</v>
      </c>
      <c r="B73" s="59">
        <v>4113</v>
      </c>
      <c r="C73" s="59"/>
      <c r="D73" s="59"/>
      <c r="E73" s="59">
        <v>4128</v>
      </c>
      <c r="F73" s="57">
        <f t="shared" si="1"/>
        <v>4128</v>
      </c>
    </row>
    <row r="74" spans="1:6" x14ac:dyDescent="0.25">
      <c r="A74" s="58" t="s">
        <v>59</v>
      </c>
      <c r="B74" s="59">
        <v>14482</v>
      </c>
      <c r="C74" s="59"/>
      <c r="D74" s="59"/>
      <c r="E74" s="59">
        <v>13466</v>
      </c>
      <c r="F74" s="57">
        <f t="shared" si="1"/>
        <v>13466</v>
      </c>
    </row>
    <row r="75" spans="1:6" x14ac:dyDescent="0.25">
      <c r="A75" s="60" t="s">
        <v>60</v>
      </c>
      <c r="B75" s="61"/>
      <c r="C75" s="61"/>
      <c r="D75" s="61"/>
      <c r="E75" s="61">
        <v>157743</v>
      </c>
      <c r="F75" s="57"/>
    </row>
    <row r="76" spans="1:6" x14ac:dyDescent="0.25">
      <c r="A76" s="60" t="s">
        <v>61</v>
      </c>
      <c r="B76" s="61"/>
      <c r="C76" s="61"/>
      <c r="D76" s="61"/>
      <c r="E76" s="61">
        <v>90</v>
      </c>
      <c r="F76" s="57">
        <f t="shared" si="1"/>
        <v>90</v>
      </c>
    </row>
    <row r="77" spans="1:6" x14ac:dyDescent="0.25">
      <c r="A77" s="60" t="s">
        <v>62</v>
      </c>
      <c r="B77" s="62"/>
      <c r="C77" s="62"/>
      <c r="D77" s="62"/>
      <c r="E77" s="61">
        <v>6834</v>
      </c>
      <c r="F77" s="57">
        <f t="shared" si="1"/>
        <v>6834</v>
      </c>
    </row>
    <row r="78" spans="1:6" x14ac:dyDescent="0.25">
      <c r="A78" s="63" t="s">
        <v>63</v>
      </c>
      <c r="B78" s="64">
        <f>SUM(B79:B80)</f>
        <v>212876</v>
      </c>
      <c r="C78" s="64">
        <f>SUM(C79:C80)</f>
        <v>0</v>
      </c>
      <c r="D78" s="64">
        <f>SUM(D79:D80)</f>
        <v>0</v>
      </c>
      <c r="E78" s="64">
        <f>SUM(E79:E80)</f>
        <v>209876</v>
      </c>
      <c r="F78" s="64">
        <f>SUM(F79:F80)</f>
        <v>209876</v>
      </c>
    </row>
    <row r="79" spans="1:6" x14ac:dyDescent="0.25">
      <c r="A79" s="58" t="s">
        <v>64</v>
      </c>
      <c r="B79" s="59">
        <v>187076</v>
      </c>
      <c r="C79" s="59"/>
      <c r="D79" s="59"/>
      <c r="E79" s="59">
        <f>157006-9300</f>
        <v>147706</v>
      </c>
      <c r="F79" s="59">
        <f>SUM(C79:E79)</f>
        <v>147706</v>
      </c>
    </row>
    <row r="80" spans="1:6" x14ac:dyDescent="0.25">
      <c r="A80" s="58" t="s">
        <v>65</v>
      </c>
      <c r="B80" s="59">
        <v>25800</v>
      </c>
      <c r="C80" s="65"/>
      <c r="D80" s="65"/>
      <c r="E80" s="65">
        <v>62170</v>
      </c>
      <c r="F80" s="59">
        <f>SUM(C80:E80)</f>
        <v>62170</v>
      </c>
    </row>
    <row r="81" spans="1:6" ht="15.75" thickBot="1" x14ac:dyDescent="0.3">
      <c r="A81" s="66" t="s">
        <v>66</v>
      </c>
      <c r="B81" s="67">
        <v>12841</v>
      </c>
      <c r="C81" s="67"/>
      <c r="D81" s="67"/>
      <c r="E81" s="67">
        <v>6935</v>
      </c>
      <c r="F81" s="68">
        <f>SUM(C81:E81)</f>
        <v>6935</v>
      </c>
    </row>
    <row r="82" spans="1:6" ht="15.75" thickBot="1" x14ac:dyDescent="0.3">
      <c r="A82" s="49" t="s">
        <v>67</v>
      </c>
      <c r="B82" s="69">
        <f>B69+B78+B81</f>
        <v>523281</v>
      </c>
      <c r="C82" s="69">
        <f>C69+C78+C81</f>
        <v>120200</v>
      </c>
      <c r="D82" s="69">
        <f>D69+D78+D81</f>
        <v>53415</v>
      </c>
      <c r="E82" s="69">
        <f>E69+E78+E81</f>
        <v>524187</v>
      </c>
      <c r="F82" s="69">
        <f>F69+F78+F81</f>
        <v>540059</v>
      </c>
    </row>
  </sheetData>
  <mergeCells count="10">
    <mergeCell ref="A61:F61"/>
    <mergeCell ref="E63:F63"/>
    <mergeCell ref="E64:F64"/>
    <mergeCell ref="C67:F67"/>
    <mergeCell ref="A2:F2"/>
    <mergeCell ref="E4:F4"/>
    <mergeCell ref="E5:F5"/>
    <mergeCell ref="A6:A7"/>
    <mergeCell ref="C6:E6"/>
    <mergeCell ref="F6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2018-11-29T08:49:47Z</cp:lastPrinted>
  <dcterms:created xsi:type="dcterms:W3CDTF">2018-11-29T07:59:52Z</dcterms:created>
  <dcterms:modified xsi:type="dcterms:W3CDTF">2018-11-29T08:51:02Z</dcterms:modified>
</cp:coreProperties>
</file>